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<sst xmlns="http://schemas.openxmlformats.org/spreadsheetml/2006/main" count="312" uniqueCount="154">
  <si>
    <t>КОДЫ</t>
  </si>
  <si>
    <t xml:space="preserve">Форма  по ОКУД </t>
  </si>
  <si>
    <t>Дата</t>
  </si>
  <si>
    <t>По ОКПО</t>
  </si>
  <si>
    <t>Глава по БК</t>
  </si>
  <si>
    <t>По ОКАТО</t>
  </si>
  <si>
    <t>По  ОКЕИ</t>
  </si>
  <si>
    <t>Наименование  показателя</t>
  </si>
  <si>
    <t>Код стро-ки</t>
  </si>
  <si>
    <t>Код  дохода по КД</t>
  </si>
  <si>
    <t>Утвержденные</t>
  </si>
  <si>
    <t>Исполнено</t>
  </si>
  <si>
    <t>Неисполненные назначения</t>
  </si>
  <si>
    <t>Через органы, организующие</t>
  </si>
  <si>
    <t>Через банковские счета</t>
  </si>
  <si>
    <t>Некассовые операции</t>
  </si>
  <si>
    <t>Итого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</si>
  <si>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</si>
  <si>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</si>
  <si>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</si>
  <si>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</si>
  <si>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</si>
  <si>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</si>
  <si>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</si>
  <si>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</si>
  <si>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</si>
  <si>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 том числе:</t>
  </si>
  <si>
    <t>Х</t>
  </si>
  <si>
    <t>-</t>
  </si>
  <si>
    <t>Прочие безвозмездные поступления учреждениям</t>
  </si>
  <si>
    <t>010</t>
  </si>
  <si>
    <t>020</t>
  </si>
  <si>
    <t>Наименование показателя</t>
  </si>
  <si>
    <t>Лимиты  бюджетных обязательств</t>
  </si>
  <si>
    <t>Через бан-ковские счета</t>
  </si>
  <si>
    <t>Некас-совые опера-ции</t>
  </si>
  <si>
    <t>По ассигнова-ниям</t>
  </si>
  <si>
    <t>По лимитам бюджетных обязательств</t>
  </si>
  <si>
    <t>10.</t>
  </si>
  <si>
    <t>11.</t>
  </si>
  <si>
    <t>X</t>
  </si>
  <si>
    <t>Заработная плата</t>
  </si>
  <si>
    <t>200</t>
  </si>
  <si>
    <t>Через финансовые органы</t>
  </si>
  <si>
    <t>Источники финансирования дефицита бюджетов-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</si>
  <si>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</si>
  <si>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</si>
  <si>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</si>
  <si>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</si>
  <si>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</si>
  <si>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</si>
  <si>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с  органами,-организующими исполне-ние бюджетов(811+812)</t>
  </si>
  <si>
    <t>Уменьшение счетов расчетов</t>
  </si>
  <si>
    <t>Изменение остатков по внутренним расчетам(821+822)</t>
  </si>
  <si>
    <t>Увеличение остатков по внутренним расчетам</t>
  </si>
  <si>
    <t xml:space="preserve"> Руководите ль   __________________</t>
  </si>
  <si>
    <t>Руководитель финансово-</t>
  </si>
  <si>
    <t xml:space="preserve">                                  (подпись)                                      (расшифровка подписи)</t>
  </si>
  <si>
    <r>
      <t>экономической службы                 __________________      __</t>
    </r>
    <r>
      <rPr>
        <u val="single"/>
        <sz val="8"/>
        <color indexed="8"/>
        <rFont val="Arial"/>
        <family val="2"/>
      </rPr>
      <t xml:space="preserve">           А.Н. Тойменева</t>
    </r>
    <r>
      <rPr>
        <sz val="8"/>
        <color indexed="8"/>
        <rFont val="Arial"/>
        <family val="2"/>
      </rPr>
      <t>_________</t>
    </r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</si>
  <si>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</si>
  <si>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</si>
  <si>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</si>
  <si>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   (должность)                  (подпись)                        (расшифровка  подписи)                        </t>
  </si>
  <si>
    <t>Изменение остатков по расчетам (стр 810+820)</t>
  </si>
  <si>
    <t xml:space="preserve">  Из них :                                         Увеличение счетов расчетов</t>
  </si>
  <si>
    <t>Уменьшение остатков по внутреним расчетам месяца</t>
  </si>
  <si>
    <t>Утвержденные бюджетные назначения</t>
  </si>
  <si>
    <t>Доходы бюджета –всего                  В том числе:</t>
  </si>
  <si>
    <t>07130399050050000180</t>
  </si>
  <si>
    <t>ОТЧЕТ ОБ ИСПОЛНЕНИИ БЮДЖЕТА</t>
  </si>
  <si>
    <t>ГЛАВНОГО РАСПОРЯДИТЕЛЯ (РАСПОРЯДИТЕЛЯ), ПОЛУЧАТЕЛЯ СРЕДСТВ БЮДЖЕТА</t>
  </si>
  <si>
    <t>Учреждение (главный распорядитель(распорядитель)получатель)</t>
  </si>
  <si>
    <t>Наименование бюджета:</t>
  </si>
  <si>
    <t>Периодичность:</t>
  </si>
  <si>
    <t>Единица измерения:</t>
  </si>
  <si>
    <t>Бюджет муниципального образования</t>
  </si>
  <si>
    <t>месячная</t>
  </si>
  <si>
    <t>руб.</t>
  </si>
  <si>
    <t>1. Доходы бюджета</t>
  </si>
  <si>
    <t>Код расхода по ППП, ФКР, КЦСР, КВР, ЭКР</t>
  </si>
  <si>
    <t>Через органы, организующие исполнение бюджета</t>
  </si>
  <si>
    <t>Расходы бюджета- всего в том числе:</t>
  </si>
  <si>
    <t>Прочие выплаты</t>
  </si>
  <si>
    <t>Начисления на опл.труда</t>
  </si>
  <si>
    <t>Услуги связи</t>
  </si>
  <si>
    <t>Транспортные услуги</t>
  </si>
  <si>
    <t>Коммунальные услуги</t>
  </si>
  <si>
    <t>Услуги по содерж.имущ.</t>
  </si>
  <si>
    <t>Прочие услуги</t>
  </si>
  <si>
    <t>Прочие расходы</t>
  </si>
  <si>
    <t>Увелич.ст.осн.средств</t>
  </si>
  <si>
    <t>Увелич.ст.матер.запасов</t>
  </si>
  <si>
    <t>2. Расходы бюджета</t>
  </si>
  <si>
    <t>3. Источники финансирования дефицита бюджетов</t>
  </si>
  <si>
    <t>Код источника финансирования по бюджетной классификации</t>
  </si>
  <si>
    <t>Результат исполнения бюджета (дефицит"-" профицит "+")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</si>
  <si>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</si>
  <si>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</si>
  <si>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</si>
  <si>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</si>
  <si>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</si>
  <si>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</si>
  <si>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</si>
  <si>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</si>
  <si>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</si>
  <si>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</si>
  <si>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</si>
  <si>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</si>
  <si>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</si>
  <si>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</si>
  <si>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228</t>
  </si>
  <si>
    <t>229</t>
  </si>
  <si>
    <t>230</t>
  </si>
  <si>
    <t>231</t>
  </si>
  <si>
    <t>232</t>
  </si>
  <si>
    <t>234</t>
  </si>
  <si>
    <t>на 01 января 2013 г.</t>
  </si>
  <si>
    <t>071 0702 5200900 000 211</t>
  </si>
  <si>
    <t>071 0702 4210000 000 211</t>
  </si>
  <si>
    <t>071 0702 5203400 000 211</t>
  </si>
  <si>
    <t>071 0702 4210000 000 212</t>
  </si>
  <si>
    <t>071 0702 5203400 000 212</t>
  </si>
  <si>
    <t>071 0702 5200900 000 213</t>
  </si>
  <si>
    <t>071 0702 4210000 000 213</t>
  </si>
  <si>
    <t>071 0702 5203400 000 213</t>
  </si>
  <si>
    <t>235</t>
  </si>
  <si>
    <t>071 0702 4210000 000 221</t>
  </si>
  <si>
    <t>071 0702 4210000 000 222</t>
  </si>
  <si>
    <t>071 0702 4210000 000 223</t>
  </si>
  <si>
    <t>071 0702 4210000 000 225</t>
  </si>
  <si>
    <t>071 0702 4210000 000 226</t>
  </si>
  <si>
    <t>071 0702 4362100 000 226</t>
  </si>
  <si>
    <t>071 0702 4210000 000 310</t>
  </si>
  <si>
    <t>236</t>
  </si>
  <si>
    <t>071 0702 4210000 000 340</t>
  </si>
  <si>
    <t>071 0702 5222500 000 340</t>
  </si>
  <si>
    <t>071 0709 7950200 000 340</t>
  </si>
  <si>
    <t>071 0702 5203400 000 340</t>
  </si>
  <si>
    <t>10 Января  2013</t>
  </si>
  <si>
    <r>
      <t xml:space="preserve">Главный бухгалтер  __________________ </t>
    </r>
    <r>
      <rPr>
        <u val="single"/>
        <sz val="8"/>
        <color indexed="8"/>
        <rFont val="Arial"/>
        <family val="2"/>
      </rPr>
      <t xml:space="preserve">    А.И. Ледяева </t>
    </r>
    <r>
      <rPr>
        <sz val="8"/>
        <color indexed="8"/>
        <rFont val="Arial"/>
        <family val="2"/>
      </rPr>
      <t xml:space="preserve">_        </t>
    </r>
  </si>
  <si>
    <r>
      <t xml:space="preserve"> _____________   __________________    _________________________</t>
    </r>
    <r>
      <rPr>
        <u val="single"/>
        <sz val="8"/>
        <color indexed="8"/>
        <rFont val="Arial"/>
        <family val="2"/>
      </rPr>
      <t xml:space="preserve"> 10 Января</t>
    </r>
    <r>
      <rPr>
        <sz val="8"/>
        <color indexed="8"/>
        <rFont val="Arial"/>
        <family val="2"/>
      </rPr>
      <t>_______ 2013__г.</t>
    </r>
  </si>
  <si>
    <t>071 0702 4210000 000 290</t>
  </si>
  <si>
    <t>071 0702 4362100 000 225</t>
  </si>
  <si>
    <t>071 0709 7950200 000 310</t>
  </si>
  <si>
    <t>222</t>
  </si>
  <si>
    <t>226</t>
  </si>
  <si>
    <t>227</t>
  </si>
  <si>
    <t>233</t>
  </si>
  <si>
    <t>МБОУ "Пронькинская СОШ"</t>
  </si>
  <si>
    <t>071 0709 5223400 000 225</t>
  </si>
  <si>
    <t>071 0709 7950300 000 225</t>
  </si>
  <si>
    <t>071 0702 0700501 000 225</t>
  </si>
  <si>
    <t>071 0709 7950200 000 226</t>
  </si>
  <si>
    <r>
      <t xml:space="preserve">    _</t>
    </r>
    <r>
      <rPr>
        <u val="single"/>
        <sz val="8"/>
        <color indexed="8"/>
        <rFont val="Arial"/>
        <family val="2"/>
      </rPr>
      <t xml:space="preserve">        М.Г. Куликова             </t>
    </r>
    <r>
      <rPr>
        <sz val="8"/>
        <color indexed="8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</si>
</sst>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 quotePrefix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 quotePrefix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 quotePrefix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 quotePrefix="1">
      <alignment horizontal="center" vertical="top" wrapText="1"/>
    </xf>
    <xf numFmtId="0" fontId="1" fillId="0" borderId="2" xfId="0" applyFont="1" applyBorder="1" applyAlignment="1">
      <alignment wrapText="1" shrinkToFit="1"/>
    </xf>
    <xf numFmtId="0" fontId="0" fillId="0" borderId="0" xfId="0" applyBorder="1" applyAlignment="1">
      <alignment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3" xfId="0" applyFont="1" applyBorder="1" applyAlignment="1" quotePrefix="1">
      <alignment horizontal="center" vertical="top" wrapText="1"/>
    </xf>
    <xf numFmtId="0" fontId="7" fillId="0" borderId="4" xfId="0" applyFont="1" applyBorder="1" applyAlignment="1" quotePrefix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B1">
      <selection activeCell="I17" sqref="I17"/>
    </sheetView>
  </sheetViews>
  <sheetFormatPr defaultColWidth="9.00390625" defaultRowHeight="12.75"/>
  <cols>
    <col min="1" max="1" width="26.625" style="0" customWidth="1"/>
    <col min="2" max="2" width="10.375" style="0" customWidth="1"/>
    <col min="3" max="3" width="23.875" style="0" customWidth="1"/>
    <col min="4" max="4" width="14.625" style="0" customWidth="1"/>
    <col min="5" max="5" width="15.75390625" style="0" customWidth="1"/>
    <col min="6" max="6" width="10.625" style="0" customWidth="1"/>
    <col min="7" max="7" width="10.375" style="0" customWidth="1"/>
    <col min="8" max="8" width="14.25390625" style="0" customWidth="1"/>
    <col min="9" max="9" width="14.875" style="0" customWidth="1"/>
  </cols>
  <sheetData>
    <row r="1" ht="12.75">
      <c r="I1" s="9" t="s">
        <v>0</v>
      </c>
    </row>
    <row r="2" spans="2:9" ht="12.75">
      <c r="B2" s="41" t="s">
        <v>69</v>
      </c>
      <c r="C2" s="41"/>
      <c r="D2" s="41"/>
      <c r="E2" s="41"/>
      <c r="H2" s="2" t="s">
        <v>1</v>
      </c>
      <c r="I2" s="9">
        <v>503127</v>
      </c>
    </row>
    <row r="3" spans="1:9" ht="12.75">
      <c r="A3" s="41" t="s">
        <v>70</v>
      </c>
      <c r="B3" s="37"/>
      <c r="C3" s="37"/>
      <c r="D3" s="37"/>
      <c r="E3" s="37"/>
      <c r="F3" s="37"/>
      <c r="G3" s="37"/>
      <c r="H3" s="2" t="s">
        <v>2</v>
      </c>
      <c r="I3" s="10">
        <v>41284</v>
      </c>
    </row>
    <row r="4" spans="3:9" ht="12.75">
      <c r="C4" s="37" t="s">
        <v>116</v>
      </c>
      <c r="D4" s="37"/>
      <c r="H4" s="2" t="s">
        <v>3</v>
      </c>
      <c r="I4" s="9">
        <v>36362210</v>
      </c>
    </row>
    <row r="5" spans="1:9" ht="12.75">
      <c r="A5" s="37" t="s">
        <v>71</v>
      </c>
      <c r="B5" s="37"/>
      <c r="C5" s="37"/>
      <c r="D5" s="41" t="s">
        <v>148</v>
      </c>
      <c r="E5" s="41"/>
      <c r="F5" s="41"/>
      <c r="H5" s="2" t="s">
        <v>4</v>
      </c>
      <c r="I5" s="9">
        <v>71</v>
      </c>
    </row>
    <row r="6" spans="1:9" ht="12.75">
      <c r="A6" t="s">
        <v>72</v>
      </c>
      <c r="B6" s="37" t="s">
        <v>75</v>
      </c>
      <c r="C6" s="37"/>
      <c r="H6" s="2" t="s">
        <v>5</v>
      </c>
      <c r="I6" s="9">
        <v>53211802000</v>
      </c>
    </row>
    <row r="7" spans="1:9" ht="12.75">
      <c r="A7" t="s">
        <v>73</v>
      </c>
      <c r="B7" s="25" t="s">
        <v>76</v>
      </c>
      <c r="H7" s="2" t="s">
        <v>6</v>
      </c>
      <c r="I7" s="9">
        <v>383</v>
      </c>
    </row>
    <row r="8" spans="1:9" ht="12.75">
      <c r="A8" t="s">
        <v>74</v>
      </c>
      <c r="B8" s="25" t="s">
        <v>77</v>
      </c>
      <c r="H8" s="23"/>
      <c r="I8" s="24"/>
    </row>
    <row r="9" spans="4:9" ht="14.25">
      <c r="D9" s="38" t="s">
        <v>78</v>
      </c>
      <c r="E9" s="38"/>
      <c r="H9" s="23"/>
      <c r="I9" s="24"/>
    </row>
    <row r="11" spans="1:9" ht="12.75" customHeight="1">
      <c r="A11" s="48" t="s">
        <v>7</v>
      </c>
      <c r="B11" s="48" t="s">
        <v>8</v>
      </c>
      <c r="C11" s="48" t="s">
        <v>9</v>
      </c>
      <c r="D11" s="48" t="s">
        <v>10</v>
      </c>
      <c r="E11" s="50" t="s">
        <v>11</v>
      </c>
      <c r="F11" s="51"/>
      <c r="G11" s="51"/>
      <c r="H11" s="52"/>
      <c r="I11" s="48" t="s">
        <v>12</v>
      </c>
    </row>
    <row r="12" spans="1:9" ht="47.25" customHeight="1">
      <c r="A12" s="49"/>
      <c r="B12" s="49"/>
      <c r="C12" s="49"/>
      <c r="D12" s="49"/>
      <c r="E12" s="3" t="s">
        <v>13</v>
      </c>
      <c r="F12" s="3" t="s">
        <v>14</v>
      </c>
      <c r="G12" s="3" t="s">
        <v>15</v>
      </c>
      <c r="H12" s="3" t="s">
        <v>16</v>
      </c>
      <c r="I12" s="49"/>
    </row>
    <row r="13" spans="1:9" ht="12.75" customHeight="1">
      <c r="A13" s="4" t="s">
        <v>17</v>
      </c>
      <c r="B13" s="4" t="s">
        <v>18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9" ht="12.75" customHeight="1">
      <c r="A14" s="39" t="s">
        <v>67</v>
      </c>
      <c r="B14" s="44" t="s">
        <v>30</v>
      </c>
      <c r="C14" s="46" t="s">
        <v>27</v>
      </c>
      <c r="D14" s="42"/>
      <c r="E14" s="42"/>
      <c r="F14" s="42"/>
      <c r="G14" s="42" t="s">
        <v>28</v>
      </c>
      <c r="H14" s="42"/>
      <c r="I14" s="42"/>
    </row>
    <row r="15" spans="1:9" ht="12.75" customHeight="1">
      <c r="A15" s="40"/>
      <c r="B15" s="45"/>
      <c r="C15" s="47"/>
      <c r="D15" s="43"/>
      <c r="E15" s="43"/>
      <c r="F15" s="43"/>
      <c r="G15" s="43"/>
      <c r="H15" s="43"/>
      <c r="I15" s="43"/>
    </row>
    <row r="16" spans="1:9" ht="12.75" customHeight="1">
      <c r="A16" s="5" t="s">
        <v>29</v>
      </c>
      <c r="B16" s="11" t="s">
        <v>31</v>
      </c>
      <c r="C16" s="8" t="s">
        <v>68</v>
      </c>
      <c r="D16" s="35"/>
      <c r="E16" s="15"/>
      <c r="F16" s="7"/>
      <c r="G16" s="7" t="s">
        <v>28</v>
      </c>
      <c r="H16" s="15"/>
      <c r="I16" s="15">
        <v>307817.08</v>
      </c>
    </row>
    <row r="17" ht="12.75" customHeight="1"/>
  </sheetData>
  <mergeCells count="22">
    <mergeCell ref="I11:I12"/>
    <mergeCell ref="A11:A12"/>
    <mergeCell ref="B11:B12"/>
    <mergeCell ref="C11:C12"/>
    <mergeCell ref="E11:H11"/>
    <mergeCell ref="D11:D12"/>
    <mergeCell ref="H14:H15"/>
    <mergeCell ref="I14:I15"/>
    <mergeCell ref="B14:B15"/>
    <mergeCell ref="C14:C15"/>
    <mergeCell ref="D14:D15"/>
    <mergeCell ref="E14:E15"/>
    <mergeCell ref="B6:C6"/>
    <mergeCell ref="D9:E9"/>
    <mergeCell ref="A14:A15"/>
    <mergeCell ref="B2:E2"/>
    <mergeCell ref="A3:G3"/>
    <mergeCell ref="C4:D4"/>
    <mergeCell ref="A5:C5"/>
    <mergeCell ref="D5:F5"/>
    <mergeCell ref="F14:F15"/>
    <mergeCell ref="G14:G15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="125" zoomScaleNormal="125" workbookViewId="0" topLeftCell="B13">
      <selection activeCell="D32" sqref="D32"/>
    </sheetView>
  </sheetViews>
  <sheetFormatPr defaultColWidth="9.00390625" defaultRowHeight="12.75"/>
  <cols>
    <col min="1" max="1" width="24.625" style="0" customWidth="1"/>
    <col min="2" max="2" width="5.125" style="0" customWidth="1"/>
    <col min="3" max="3" width="23.25390625" style="0" customWidth="1"/>
    <col min="4" max="4" width="13.25390625" style="0" customWidth="1"/>
    <col min="5" max="5" width="12.625" style="0" customWidth="1"/>
    <col min="6" max="6" width="13.125" style="0" customWidth="1"/>
    <col min="7" max="7" width="8.375" style="0" customWidth="1"/>
    <col min="8" max="8" width="5.375" style="0" customWidth="1"/>
    <col min="9" max="9" width="12.625" style="0" customWidth="1"/>
    <col min="10" max="10" width="13.625" style="0" customWidth="1"/>
    <col min="11" max="11" width="15.375" style="0" customWidth="1"/>
  </cols>
  <sheetData>
    <row r="2" spans="4:6" ht="14.25">
      <c r="D2" s="38" t="s">
        <v>92</v>
      </c>
      <c r="E2" s="38"/>
      <c r="F2" s="38"/>
    </row>
    <row r="4" spans="1:11" ht="31.5" customHeight="1">
      <c r="A4" s="53" t="s">
        <v>32</v>
      </c>
      <c r="B4" s="53" t="s">
        <v>8</v>
      </c>
      <c r="C4" s="53" t="s">
        <v>79</v>
      </c>
      <c r="D4" s="53" t="s">
        <v>66</v>
      </c>
      <c r="E4" s="53" t="s">
        <v>33</v>
      </c>
      <c r="F4" s="53" t="s">
        <v>11</v>
      </c>
      <c r="G4" s="53"/>
      <c r="H4" s="53"/>
      <c r="I4" s="53"/>
      <c r="J4" s="53" t="s">
        <v>12</v>
      </c>
      <c r="K4" s="53"/>
    </row>
    <row r="5" spans="1:11" ht="51" customHeight="1">
      <c r="A5" s="53"/>
      <c r="B5" s="53"/>
      <c r="C5" s="54"/>
      <c r="D5" s="54"/>
      <c r="E5" s="53"/>
      <c r="F5" s="3" t="s">
        <v>80</v>
      </c>
      <c r="G5" s="3" t="s">
        <v>34</v>
      </c>
      <c r="H5" s="12" t="s">
        <v>35</v>
      </c>
      <c r="I5" s="3" t="s">
        <v>16</v>
      </c>
      <c r="J5" s="3" t="s">
        <v>36</v>
      </c>
      <c r="K5" s="3" t="s">
        <v>37</v>
      </c>
    </row>
    <row r="6" spans="1:11" ht="15.75">
      <c r="A6" s="13" t="s">
        <v>17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38</v>
      </c>
      <c r="K6" s="13" t="s">
        <v>39</v>
      </c>
    </row>
    <row r="7" spans="1:11" ht="25.5">
      <c r="A7" s="5" t="s">
        <v>81</v>
      </c>
      <c r="B7" s="14" t="s">
        <v>42</v>
      </c>
      <c r="C7" s="3" t="s">
        <v>27</v>
      </c>
      <c r="D7" s="15">
        <f>SUM(D8:D33)</f>
        <v>5605559.739999999</v>
      </c>
      <c r="E7" s="15">
        <f>SUM(E8:E33)</f>
        <v>5605559.739999999</v>
      </c>
      <c r="F7" s="15">
        <f>SUM(F8:F33)</f>
        <v>5279765.409999999</v>
      </c>
      <c r="G7" s="15" t="s">
        <v>27</v>
      </c>
      <c r="H7" s="15" t="s">
        <v>40</v>
      </c>
      <c r="I7" s="15">
        <f>SUM(I8:I33)</f>
        <v>5279765.409999999</v>
      </c>
      <c r="J7" s="15">
        <f>SUM(J8:J33)</f>
        <v>325794.32999999996</v>
      </c>
      <c r="K7" s="15">
        <f>SUM(K8:K33)</f>
        <v>325794.32999999996</v>
      </c>
    </row>
    <row r="8" spans="1:11" ht="12.75">
      <c r="A8" s="5" t="s">
        <v>41</v>
      </c>
      <c r="B8" s="14" t="s">
        <v>96</v>
      </c>
      <c r="C8" s="14" t="s">
        <v>118</v>
      </c>
      <c r="D8" s="16">
        <v>77254.24</v>
      </c>
      <c r="E8" s="16">
        <f aca="true" t="shared" si="0" ref="E8:E33">SUM(D8)</f>
        <v>77254.24</v>
      </c>
      <c r="F8" s="16">
        <v>77254.24</v>
      </c>
      <c r="G8" s="15" t="s">
        <v>27</v>
      </c>
      <c r="H8" s="15" t="s">
        <v>40</v>
      </c>
      <c r="I8" s="16">
        <f aca="true" t="shared" si="1" ref="I8:I33">SUM(F8)</f>
        <v>77254.24</v>
      </c>
      <c r="J8" s="16">
        <f aca="true" t="shared" si="2" ref="J8:J33">SUM(D8-F8)</f>
        <v>0</v>
      </c>
      <c r="K8" s="16">
        <f aca="true" t="shared" si="3" ref="K8:K33">SUM(J8)</f>
        <v>0</v>
      </c>
    </row>
    <row r="9" spans="1:11" ht="12.75">
      <c r="A9" s="5"/>
      <c r="B9" s="14" t="s">
        <v>97</v>
      </c>
      <c r="C9" s="14" t="s">
        <v>117</v>
      </c>
      <c r="D9" s="16">
        <v>43400</v>
      </c>
      <c r="E9" s="16">
        <f t="shared" si="0"/>
        <v>43400</v>
      </c>
      <c r="F9" s="16">
        <v>38890.56</v>
      </c>
      <c r="G9" s="15" t="s">
        <v>27</v>
      </c>
      <c r="H9" s="15" t="s">
        <v>40</v>
      </c>
      <c r="I9" s="16">
        <f t="shared" si="1"/>
        <v>38890.56</v>
      </c>
      <c r="J9" s="16">
        <f t="shared" si="2"/>
        <v>4509.440000000002</v>
      </c>
      <c r="K9" s="16">
        <f t="shared" si="3"/>
        <v>4509.440000000002</v>
      </c>
    </row>
    <row r="10" spans="1:11" ht="12.75">
      <c r="A10" s="5"/>
      <c r="B10" s="14" t="s">
        <v>98</v>
      </c>
      <c r="C10" s="14" t="s">
        <v>119</v>
      </c>
      <c r="D10" s="16">
        <v>2625268.51</v>
      </c>
      <c r="E10" s="16">
        <f t="shared" si="0"/>
        <v>2625268.51</v>
      </c>
      <c r="F10" s="16">
        <v>2625268.51</v>
      </c>
      <c r="G10" s="15" t="s">
        <v>27</v>
      </c>
      <c r="H10" s="15" t="s">
        <v>40</v>
      </c>
      <c r="I10" s="16">
        <f t="shared" si="1"/>
        <v>2625268.51</v>
      </c>
      <c r="J10" s="16">
        <f t="shared" si="2"/>
        <v>0</v>
      </c>
      <c r="K10" s="16">
        <f t="shared" si="3"/>
        <v>0</v>
      </c>
    </row>
    <row r="11" spans="1:11" ht="12.75">
      <c r="A11" s="5" t="s">
        <v>82</v>
      </c>
      <c r="B11" s="14" t="s">
        <v>99</v>
      </c>
      <c r="C11" s="14" t="s">
        <v>120</v>
      </c>
      <c r="D11" s="16">
        <v>1300</v>
      </c>
      <c r="E11" s="16">
        <f t="shared" si="0"/>
        <v>1300</v>
      </c>
      <c r="F11" s="16">
        <v>1300</v>
      </c>
      <c r="G11" s="15" t="s">
        <v>27</v>
      </c>
      <c r="H11" s="15" t="s">
        <v>40</v>
      </c>
      <c r="I11" s="16">
        <f t="shared" si="1"/>
        <v>1300</v>
      </c>
      <c r="J11" s="16">
        <f t="shared" si="2"/>
        <v>0</v>
      </c>
      <c r="K11" s="16">
        <f t="shared" si="3"/>
        <v>0</v>
      </c>
    </row>
    <row r="12" spans="1:11" ht="12.75">
      <c r="A12" s="5"/>
      <c r="B12" s="14" t="s">
        <v>100</v>
      </c>
      <c r="C12" s="14" t="s">
        <v>121</v>
      </c>
      <c r="D12" s="16">
        <v>16800</v>
      </c>
      <c r="E12" s="16">
        <f t="shared" si="0"/>
        <v>16800</v>
      </c>
      <c r="F12" s="16">
        <v>16800</v>
      </c>
      <c r="G12" s="15" t="s">
        <v>27</v>
      </c>
      <c r="H12" s="15" t="s">
        <v>40</v>
      </c>
      <c r="I12" s="16">
        <f t="shared" si="1"/>
        <v>16800</v>
      </c>
      <c r="J12" s="16">
        <f t="shared" si="2"/>
        <v>0</v>
      </c>
      <c r="K12" s="16">
        <f t="shared" si="3"/>
        <v>0</v>
      </c>
    </row>
    <row r="13" spans="1:11" ht="12.75">
      <c r="A13" s="5" t="s">
        <v>83</v>
      </c>
      <c r="B13" s="14" t="s">
        <v>101</v>
      </c>
      <c r="C13" s="14" t="s">
        <v>123</v>
      </c>
      <c r="D13" s="16">
        <v>23544.55</v>
      </c>
      <c r="E13" s="16">
        <f t="shared" si="0"/>
        <v>23544.55</v>
      </c>
      <c r="F13" s="16">
        <v>23544.55</v>
      </c>
      <c r="G13" s="15" t="s">
        <v>27</v>
      </c>
      <c r="H13" s="15" t="s">
        <v>40</v>
      </c>
      <c r="I13" s="16">
        <f t="shared" si="1"/>
        <v>23544.55</v>
      </c>
      <c r="J13" s="16">
        <f t="shared" si="2"/>
        <v>0</v>
      </c>
      <c r="K13" s="16">
        <f t="shared" si="3"/>
        <v>0</v>
      </c>
    </row>
    <row r="14" spans="1:11" ht="12.75">
      <c r="A14" s="5"/>
      <c r="B14" s="14" t="s">
        <v>102</v>
      </c>
      <c r="C14" s="14" t="s">
        <v>122</v>
      </c>
      <c r="D14" s="16">
        <v>12900</v>
      </c>
      <c r="E14" s="16">
        <f t="shared" si="0"/>
        <v>12900</v>
      </c>
      <c r="F14" s="16">
        <v>11754.59</v>
      </c>
      <c r="G14" s="15" t="s">
        <v>27</v>
      </c>
      <c r="H14" s="15" t="s">
        <v>40</v>
      </c>
      <c r="I14" s="16">
        <f t="shared" si="1"/>
        <v>11754.59</v>
      </c>
      <c r="J14" s="16">
        <f t="shared" si="2"/>
        <v>1145.4099999999999</v>
      </c>
      <c r="K14" s="16">
        <f t="shared" si="3"/>
        <v>1145.4099999999999</v>
      </c>
    </row>
    <row r="15" spans="1:11" ht="12.75">
      <c r="A15" s="5"/>
      <c r="B15" s="14" t="s">
        <v>103</v>
      </c>
      <c r="C15" s="14" t="s">
        <v>124</v>
      </c>
      <c r="D15" s="16">
        <v>786055.54</v>
      </c>
      <c r="E15" s="16">
        <f t="shared" si="0"/>
        <v>786055.54</v>
      </c>
      <c r="F15" s="16">
        <v>786055.54</v>
      </c>
      <c r="G15" s="15" t="s">
        <v>27</v>
      </c>
      <c r="H15" s="15" t="s">
        <v>40</v>
      </c>
      <c r="I15" s="16">
        <f>SUM(F15)</f>
        <v>786055.54</v>
      </c>
      <c r="J15" s="16">
        <f>SUM(D15-F15)</f>
        <v>0</v>
      </c>
      <c r="K15" s="16">
        <f t="shared" si="3"/>
        <v>0</v>
      </c>
    </row>
    <row r="16" spans="1:11" ht="12.75">
      <c r="A16" s="5" t="s">
        <v>84</v>
      </c>
      <c r="B16" s="14" t="s">
        <v>104</v>
      </c>
      <c r="C16" s="14" t="s">
        <v>126</v>
      </c>
      <c r="D16" s="16">
        <v>14496.53</v>
      </c>
      <c r="E16" s="16">
        <f t="shared" si="0"/>
        <v>14496.53</v>
      </c>
      <c r="F16" s="16">
        <v>14496.53</v>
      </c>
      <c r="G16" s="15" t="s">
        <v>27</v>
      </c>
      <c r="H16" s="15" t="s">
        <v>40</v>
      </c>
      <c r="I16" s="16">
        <f t="shared" si="1"/>
        <v>14496.53</v>
      </c>
      <c r="J16" s="16">
        <f t="shared" si="2"/>
        <v>0</v>
      </c>
      <c r="K16" s="16">
        <f t="shared" si="3"/>
        <v>0</v>
      </c>
    </row>
    <row r="17" spans="1:11" ht="12.75">
      <c r="A17" s="5" t="s">
        <v>85</v>
      </c>
      <c r="B17" s="14" t="s">
        <v>105</v>
      </c>
      <c r="C17" s="14" t="s">
        <v>127</v>
      </c>
      <c r="D17" s="16">
        <v>0</v>
      </c>
      <c r="E17" s="16">
        <f t="shared" si="0"/>
        <v>0</v>
      </c>
      <c r="F17" s="16">
        <v>0</v>
      </c>
      <c r="G17" s="15" t="s">
        <v>27</v>
      </c>
      <c r="H17" s="15" t="s">
        <v>40</v>
      </c>
      <c r="I17" s="16">
        <f t="shared" si="1"/>
        <v>0</v>
      </c>
      <c r="J17" s="16">
        <f t="shared" si="2"/>
        <v>0</v>
      </c>
      <c r="K17" s="16">
        <f t="shared" si="3"/>
        <v>0</v>
      </c>
    </row>
    <row r="18" spans="1:11" ht="12.75">
      <c r="A18" s="5" t="s">
        <v>86</v>
      </c>
      <c r="B18" s="14" t="s">
        <v>106</v>
      </c>
      <c r="C18" s="14" t="s">
        <v>128</v>
      </c>
      <c r="D18" s="16">
        <v>512913.55</v>
      </c>
      <c r="E18" s="16">
        <f t="shared" si="0"/>
        <v>512913.55</v>
      </c>
      <c r="F18" s="16">
        <v>512913.55</v>
      </c>
      <c r="G18" s="15" t="s">
        <v>27</v>
      </c>
      <c r="H18" s="15" t="s">
        <v>40</v>
      </c>
      <c r="I18" s="16">
        <f t="shared" si="1"/>
        <v>512913.55</v>
      </c>
      <c r="J18" s="16">
        <f t="shared" si="2"/>
        <v>0</v>
      </c>
      <c r="K18" s="16">
        <f t="shared" si="3"/>
        <v>0</v>
      </c>
    </row>
    <row r="19" spans="1:11" ht="14.25" customHeight="1">
      <c r="A19" s="5" t="s">
        <v>87</v>
      </c>
      <c r="B19" s="14" t="s">
        <v>144</v>
      </c>
      <c r="C19" s="14" t="s">
        <v>129</v>
      </c>
      <c r="D19" s="16">
        <v>619468.2</v>
      </c>
      <c r="E19" s="16">
        <f t="shared" si="0"/>
        <v>619468.2</v>
      </c>
      <c r="F19" s="16">
        <v>392808.09</v>
      </c>
      <c r="G19" s="15" t="s">
        <v>27</v>
      </c>
      <c r="H19" s="15" t="s">
        <v>40</v>
      </c>
      <c r="I19" s="16">
        <f t="shared" si="1"/>
        <v>392808.09</v>
      </c>
      <c r="J19" s="16">
        <f t="shared" si="2"/>
        <v>226660.10999999993</v>
      </c>
      <c r="K19" s="16">
        <f t="shared" si="3"/>
        <v>226660.10999999993</v>
      </c>
    </row>
    <row r="20" spans="1:11" ht="14.25" customHeight="1">
      <c r="A20" s="5"/>
      <c r="B20" s="14" t="s">
        <v>107</v>
      </c>
      <c r="C20" s="14" t="s">
        <v>142</v>
      </c>
      <c r="D20" s="16">
        <v>21045</v>
      </c>
      <c r="E20" s="16">
        <f t="shared" si="0"/>
        <v>21045</v>
      </c>
      <c r="F20" s="16">
        <v>21045</v>
      </c>
      <c r="G20" s="15" t="s">
        <v>27</v>
      </c>
      <c r="H20" s="15" t="s">
        <v>40</v>
      </c>
      <c r="I20" s="16">
        <f>SUM(F20)</f>
        <v>21045</v>
      </c>
      <c r="J20" s="16">
        <f>SUM(D20-F20)</f>
        <v>0</v>
      </c>
      <c r="K20" s="16">
        <f t="shared" si="3"/>
        <v>0</v>
      </c>
    </row>
    <row r="21" spans="1:11" ht="14.25" customHeight="1">
      <c r="A21" s="5"/>
      <c r="B21" s="14" t="s">
        <v>108</v>
      </c>
      <c r="C21" s="14" t="s">
        <v>149</v>
      </c>
      <c r="D21" s="16">
        <v>153167</v>
      </c>
      <c r="E21" s="16">
        <f t="shared" si="0"/>
        <v>153167</v>
      </c>
      <c r="F21" s="16">
        <v>153167</v>
      </c>
      <c r="G21" s="15" t="s">
        <v>27</v>
      </c>
      <c r="H21" s="15" t="s">
        <v>40</v>
      </c>
      <c r="I21" s="16">
        <f>SUM(F21)</f>
        <v>153167</v>
      </c>
      <c r="J21" s="16">
        <f>SUM(D21-F21)</f>
        <v>0</v>
      </c>
      <c r="K21" s="16">
        <f t="shared" si="3"/>
        <v>0</v>
      </c>
    </row>
    <row r="22" spans="1:11" ht="14.25" customHeight="1">
      <c r="A22" s="5"/>
      <c r="B22" s="14" t="s">
        <v>109</v>
      </c>
      <c r="C22" s="14" t="s">
        <v>150</v>
      </c>
      <c r="D22" s="16">
        <v>76833</v>
      </c>
      <c r="E22" s="16">
        <f t="shared" si="0"/>
        <v>76833</v>
      </c>
      <c r="F22" s="16">
        <v>76833</v>
      </c>
      <c r="G22" s="15" t="s">
        <v>27</v>
      </c>
      <c r="H22" s="15" t="s">
        <v>40</v>
      </c>
      <c r="I22" s="16">
        <f>SUM(F22)</f>
        <v>76833</v>
      </c>
      <c r="J22" s="16">
        <f>SUM(D22-F22)</f>
        <v>0</v>
      </c>
      <c r="K22" s="16">
        <f t="shared" si="3"/>
        <v>0</v>
      </c>
    </row>
    <row r="23" spans="1:11" ht="14.25" customHeight="1">
      <c r="A23" s="5"/>
      <c r="B23" s="14" t="s">
        <v>145</v>
      </c>
      <c r="C23" s="14" t="s">
        <v>151</v>
      </c>
      <c r="D23" s="16">
        <v>258712</v>
      </c>
      <c r="E23" s="16">
        <f t="shared" si="0"/>
        <v>258712</v>
      </c>
      <c r="F23" s="16">
        <v>258712</v>
      </c>
      <c r="G23" s="15" t="s">
        <v>27</v>
      </c>
      <c r="H23" s="15" t="s">
        <v>40</v>
      </c>
      <c r="I23" s="16">
        <f>SUM(F23)</f>
        <v>258712</v>
      </c>
      <c r="J23" s="16">
        <f>SUM(D23-F23)</f>
        <v>0</v>
      </c>
      <c r="K23" s="16">
        <f t="shared" si="3"/>
        <v>0</v>
      </c>
    </row>
    <row r="24" spans="1:11" ht="12.75">
      <c r="A24" s="5" t="s">
        <v>88</v>
      </c>
      <c r="B24" s="14" t="s">
        <v>146</v>
      </c>
      <c r="C24" s="14" t="s">
        <v>130</v>
      </c>
      <c r="D24" s="16">
        <v>155131.23</v>
      </c>
      <c r="E24" s="16">
        <f t="shared" si="0"/>
        <v>155131.23</v>
      </c>
      <c r="F24" s="16">
        <v>91827.73</v>
      </c>
      <c r="G24" s="15" t="s">
        <v>27</v>
      </c>
      <c r="H24" s="15" t="s">
        <v>40</v>
      </c>
      <c r="I24" s="16">
        <f t="shared" si="1"/>
        <v>91827.73</v>
      </c>
      <c r="J24" s="16">
        <f t="shared" si="2"/>
        <v>63303.500000000015</v>
      </c>
      <c r="K24" s="16">
        <f t="shared" si="3"/>
        <v>63303.500000000015</v>
      </c>
    </row>
    <row r="25" spans="1:11" ht="14.25" customHeight="1">
      <c r="A25" s="5"/>
      <c r="B25" s="14" t="s">
        <v>110</v>
      </c>
      <c r="C25" s="14" t="s">
        <v>131</v>
      </c>
      <c r="D25" s="16">
        <v>5600</v>
      </c>
      <c r="E25" s="16">
        <f t="shared" si="0"/>
        <v>5600</v>
      </c>
      <c r="F25" s="16">
        <v>5600</v>
      </c>
      <c r="G25" s="15" t="s">
        <v>27</v>
      </c>
      <c r="H25" s="15" t="s">
        <v>40</v>
      </c>
      <c r="I25" s="16">
        <f>SUM(F25)</f>
        <v>5600</v>
      </c>
      <c r="J25" s="16">
        <f>SUM(D25-F25)</f>
        <v>0</v>
      </c>
      <c r="K25" s="16">
        <f t="shared" si="3"/>
        <v>0</v>
      </c>
    </row>
    <row r="26" spans="1:11" ht="14.25" customHeight="1">
      <c r="A26" s="5"/>
      <c r="B26" s="14" t="s">
        <v>111</v>
      </c>
      <c r="C26" s="14" t="s">
        <v>152</v>
      </c>
      <c r="D26" s="16">
        <v>3000</v>
      </c>
      <c r="E26" s="16">
        <f t="shared" si="0"/>
        <v>3000</v>
      </c>
      <c r="F26" s="16">
        <v>3000</v>
      </c>
      <c r="G26" s="15" t="s">
        <v>27</v>
      </c>
      <c r="H26" s="15" t="s">
        <v>40</v>
      </c>
      <c r="I26" s="16">
        <f>SUM(F26)</f>
        <v>3000</v>
      </c>
      <c r="J26" s="16">
        <f>SUM(D26-F26)</f>
        <v>0</v>
      </c>
      <c r="K26" s="16">
        <f t="shared" si="3"/>
        <v>0</v>
      </c>
    </row>
    <row r="27" spans="1:11" ht="12.75">
      <c r="A27" s="5" t="s">
        <v>89</v>
      </c>
      <c r="B27" s="14" t="s">
        <v>112</v>
      </c>
      <c r="C27" s="36" t="s">
        <v>141</v>
      </c>
      <c r="D27" s="16">
        <v>16798.14</v>
      </c>
      <c r="E27" s="16">
        <f t="shared" si="0"/>
        <v>16798.14</v>
      </c>
      <c r="F27" s="16">
        <v>16798.14</v>
      </c>
      <c r="G27" s="15" t="s">
        <v>27</v>
      </c>
      <c r="H27" s="15" t="s">
        <v>40</v>
      </c>
      <c r="I27" s="16">
        <f t="shared" si="1"/>
        <v>16798.14</v>
      </c>
      <c r="J27" s="16">
        <f t="shared" si="2"/>
        <v>0</v>
      </c>
      <c r="K27" s="16">
        <f t="shared" si="3"/>
        <v>0</v>
      </c>
    </row>
    <row r="28" spans="1:11" ht="12.75">
      <c r="A28" s="5" t="s">
        <v>90</v>
      </c>
      <c r="B28" s="14" t="s">
        <v>113</v>
      </c>
      <c r="C28" s="14" t="s">
        <v>132</v>
      </c>
      <c r="D28" s="16">
        <v>690</v>
      </c>
      <c r="E28" s="16">
        <f t="shared" si="0"/>
        <v>690</v>
      </c>
      <c r="F28" s="16">
        <v>690</v>
      </c>
      <c r="G28" s="15" t="s">
        <v>27</v>
      </c>
      <c r="H28" s="15" t="s">
        <v>40</v>
      </c>
      <c r="I28" s="16">
        <f t="shared" si="1"/>
        <v>690</v>
      </c>
      <c r="J28" s="16">
        <f t="shared" si="2"/>
        <v>0</v>
      </c>
      <c r="K28" s="16">
        <f t="shared" si="3"/>
        <v>0</v>
      </c>
    </row>
    <row r="29" spans="1:11" ht="12.75">
      <c r="A29" s="26"/>
      <c r="B29" s="14" t="s">
        <v>114</v>
      </c>
      <c r="C29" s="27" t="s">
        <v>143</v>
      </c>
      <c r="D29" s="22">
        <v>30000</v>
      </c>
      <c r="E29" s="22">
        <f t="shared" si="0"/>
        <v>30000</v>
      </c>
      <c r="F29" s="22">
        <v>30000</v>
      </c>
      <c r="G29" s="21" t="s">
        <v>27</v>
      </c>
      <c r="H29" s="21" t="s">
        <v>40</v>
      </c>
      <c r="I29" s="22">
        <f>SUM(F29)</f>
        <v>30000</v>
      </c>
      <c r="J29" s="22">
        <f>SUM(D29-F29)</f>
        <v>0</v>
      </c>
      <c r="K29" s="22">
        <f t="shared" si="3"/>
        <v>0</v>
      </c>
    </row>
    <row r="30" spans="1:11" ht="12.75">
      <c r="A30" s="5" t="s">
        <v>91</v>
      </c>
      <c r="B30" s="14" t="s">
        <v>147</v>
      </c>
      <c r="C30" s="14" t="s">
        <v>134</v>
      </c>
      <c r="D30" s="16">
        <v>50206.3</v>
      </c>
      <c r="E30" s="16">
        <f t="shared" si="0"/>
        <v>50206.3</v>
      </c>
      <c r="F30" s="16">
        <v>42449.63</v>
      </c>
      <c r="G30" s="15" t="s">
        <v>27</v>
      </c>
      <c r="H30" s="15" t="s">
        <v>40</v>
      </c>
      <c r="I30" s="16">
        <f t="shared" si="1"/>
        <v>42449.63</v>
      </c>
      <c r="J30" s="16">
        <f t="shared" si="2"/>
        <v>7756.6700000000055</v>
      </c>
      <c r="K30" s="16">
        <f t="shared" si="3"/>
        <v>7756.6700000000055</v>
      </c>
    </row>
    <row r="31" spans="1:11" ht="12.75">
      <c r="A31" s="5"/>
      <c r="B31" s="14" t="s">
        <v>115</v>
      </c>
      <c r="C31" s="14" t="s">
        <v>135</v>
      </c>
      <c r="D31" s="16">
        <v>60800</v>
      </c>
      <c r="E31" s="16">
        <f t="shared" si="0"/>
        <v>60800</v>
      </c>
      <c r="F31" s="16">
        <v>47392.6</v>
      </c>
      <c r="G31" s="15" t="s">
        <v>27</v>
      </c>
      <c r="H31" s="15" t="s">
        <v>40</v>
      </c>
      <c r="I31" s="16">
        <f t="shared" si="1"/>
        <v>47392.6</v>
      </c>
      <c r="J31" s="16">
        <f t="shared" si="2"/>
        <v>13407.400000000001</v>
      </c>
      <c r="K31" s="16">
        <f t="shared" si="3"/>
        <v>13407.400000000001</v>
      </c>
    </row>
    <row r="32" spans="1:11" ht="12.75">
      <c r="A32" s="26"/>
      <c r="B32" s="14" t="s">
        <v>125</v>
      </c>
      <c r="C32" s="27" t="s">
        <v>136</v>
      </c>
      <c r="D32" s="22">
        <v>37400</v>
      </c>
      <c r="E32" s="22">
        <f t="shared" si="0"/>
        <v>37400</v>
      </c>
      <c r="F32" s="22">
        <v>28388.2</v>
      </c>
      <c r="G32" s="21" t="s">
        <v>27</v>
      </c>
      <c r="H32" s="21" t="s">
        <v>40</v>
      </c>
      <c r="I32" s="22">
        <f t="shared" si="1"/>
        <v>28388.2</v>
      </c>
      <c r="J32" s="22">
        <f t="shared" si="2"/>
        <v>9011.8</v>
      </c>
      <c r="K32" s="22">
        <f t="shared" si="3"/>
        <v>9011.8</v>
      </c>
    </row>
    <row r="33" spans="1:11" s="29" customFormat="1" ht="12.75">
      <c r="A33" s="5"/>
      <c r="B33" s="14" t="s">
        <v>133</v>
      </c>
      <c r="C33" s="14" t="s">
        <v>137</v>
      </c>
      <c r="D33" s="16">
        <v>2775.95</v>
      </c>
      <c r="E33" s="16">
        <f t="shared" si="0"/>
        <v>2775.95</v>
      </c>
      <c r="F33" s="16">
        <v>2775.95</v>
      </c>
      <c r="G33" s="15" t="s">
        <v>27</v>
      </c>
      <c r="H33" s="15" t="s">
        <v>40</v>
      </c>
      <c r="I33" s="16">
        <f t="shared" si="1"/>
        <v>2775.95</v>
      </c>
      <c r="J33" s="16">
        <f t="shared" si="2"/>
        <v>0</v>
      </c>
      <c r="K33" s="16">
        <f t="shared" si="3"/>
        <v>0</v>
      </c>
    </row>
    <row r="34" spans="1:11" s="29" customFormat="1" ht="38.25">
      <c r="A34" s="28" t="s">
        <v>95</v>
      </c>
      <c r="B34" s="31">
        <v>450</v>
      </c>
      <c r="C34" s="31"/>
      <c r="D34" s="32"/>
      <c r="E34" s="32"/>
      <c r="F34" s="33">
        <f>SUM(Лист1!E16-Лист2!F7)</f>
        <v>-5279765.409999999</v>
      </c>
      <c r="G34" s="30" t="s">
        <v>27</v>
      </c>
      <c r="H34" s="30" t="s">
        <v>40</v>
      </c>
      <c r="I34" s="33">
        <f>SUM(Лист1!H16-Лист2!I7)</f>
        <v>-5279765.409999999</v>
      </c>
      <c r="J34" s="30" t="s">
        <v>27</v>
      </c>
      <c r="K34" s="30" t="s">
        <v>27</v>
      </c>
    </row>
    <row r="36" ht="12.75">
      <c r="F36" s="34"/>
    </row>
    <row r="37" ht="12.75">
      <c r="F37" s="34"/>
    </row>
    <row r="38" ht="12.75">
      <c r="F38" s="34"/>
    </row>
    <row r="39" ht="12.75">
      <c r="F39" s="34"/>
    </row>
    <row r="40" ht="12.75">
      <c r="F40" s="34"/>
    </row>
  </sheetData>
  <mergeCells count="8">
    <mergeCell ref="D2:F2"/>
    <mergeCell ref="J4:K4"/>
    <mergeCell ref="A4:A5"/>
    <mergeCell ref="B4:B5"/>
    <mergeCell ref="E4:E5"/>
    <mergeCell ref="F4:I4"/>
    <mergeCell ref="C4:C5"/>
    <mergeCell ref="D4:D5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3">
      <selection activeCell="A36" sqref="A36"/>
    </sheetView>
  </sheetViews>
  <sheetFormatPr defaultColWidth="9.00390625" defaultRowHeight="12.75"/>
  <cols>
    <col min="1" max="1" width="28.75390625" style="0" customWidth="1"/>
    <col min="2" max="2" width="5.375" style="0" customWidth="1"/>
    <col min="3" max="3" width="15.75390625" style="0" customWidth="1"/>
    <col min="4" max="4" width="15.00390625" style="0" customWidth="1"/>
    <col min="5" max="5" width="18.625" style="0" customWidth="1"/>
    <col min="6" max="6" width="15.25390625" style="0" customWidth="1"/>
    <col min="7" max="7" width="12.625" style="0" customWidth="1"/>
    <col min="8" max="8" width="16.625" style="0" customWidth="1"/>
    <col min="9" max="9" width="15.875" style="0" customWidth="1"/>
  </cols>
  <sheetData>
    <row r="2" spans="4:8" ht="14.25">
      <c r="D2" s="38" t="s">
        <v>93</v>
      </c>
      <c r="E2" s="38"/>
      <c r="F2" s="38"/>
      <c r="G2" s="38"/>
      <c r="H2" s="38"/>
    </row>
    <row r="4" spans="1:9" ht="20.25" customHeight="1">
      <c r="A4" s="53" t="s">
        <v>7</v>
      </c>
      <c r="B4" s="53" t="s">
        <v>8</v>
      </c>
      <c r="C4" s="48" t="s">
        <v>94</v>
      </c>
      <c r="D4" s="48" t="s">
        <v>66</v>
      </c>
      <c r="E4" s="53" t="s">
        <v>11</v>
      </c>
      <c r="F4" s="53"/>
      <c r="G4" s="53"/>
      <c r="H4" s="53"/>
      <c r="I4" s="53" t="s">
        <v>12</v>
      </c>
    </row>
    <row r="5" spans="1:9" ht="34.5" customHeight="1">
      <c r="A5" s="53"/>
      <c r="B5" s="53"/>
      <c r="C5" s="57"/>
      <c r="D5" s="57"/>
      <c r="E5" s="3" t="s">
        <v>43</v>
      </c>
      <c r="F5" s="3" t="s">
        <v>14</v>
      </c>
      <c r="G5" s="3" t="s">
        <v>15</v>
      </c>
      <c r="H5" s="3" t="s">
        <v>16</v>
      </c>
      <c r="I5" s="53"/>
    </row>
    <row r="6" spans="1:9" ht="12.75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24</v>
      </c>
      <c r="I6" s="4" t="s">
        <v>25</v>
      </c>
    </row>
    <row r="7" spans="1:9" ht="24" customHeight="1">
      <c r="A7" s="20" t="s">
        <v>44</v>
      </c>
      <c r="B7" s="9">
        <v>500</v>
      </c>
      <c r="C7" s="9"/>
      <c r="D7" s="3"/>
      <c r="E7" s="3">
        <f>SUM(E16)</f>
        <v>5279765.409999999</v>
      </c>
      <c r="F7" s="6" t="s">
        <v>28</v>
      </c>
      <c r="G7" s="6" t="s">
        <v>28</v>
      </c>
      <c r="H7" s="3">
        <f>SUM(H16)</f>
        <v>5279765.409999999</v>
      </c>
      <c r="I7" s="5"/>
    </row>
    <row r="8" spans="1:9" ht="12.75">
      <c r="A8" s="12" t="s">
        <v>26</v>
      </c>
      <c r="B8" s="9">
        <v>510</v>
      </c>
      <c r="C8" s="9" t="s">
        <v>27</v>
      </c>
      <c r="D8" s="3" t="s">
        <v>28</v>
      </c>
      <c r="E8" s="3" t="s">
        <v>28</v>
      </c>
      <c r="F8" s="3" t="s">
        <v>28</v>
      </c>
      <c r="G8" s="3" t="s">
        <v>28</v>
      </c>
      <c r="H8" s="3" t="s">
        <v>28</v>
      </c>
      <c r="I8" s="3" t="s">
        <v>28</v>
      </c>
    </row>
    <row r="9" spans="1:9" ht="22.5" customHeight="1">
      <c r="A9" s="12" t="s">
        <v>45</v>
      </c>
      <c r="B9" s="9">
        <v>520</v>
      </c>
      <c r="C9" s="9"/>
      <c r="D9" s="3"/>
      <c r="E9" s="3" t="s">
        <v>28</v>
      </c>
      <c r="F9" s="3"/>
      <c r="G9" s="3"/>
      <c r="H9" s="3" t="s">
        <v>28</v>
      </c>
      <c r="I9" s="3"/>
    </row>
    <row r="10" spans="1:9" ht="12.75">
      <c r="A10" s="12" t="s">
        <v>46</v>
      </c>
      <c r="B10" s="9">
        <v>530</v>
      </c>
      <c r="C10" s="9" t="s">
        <v>27</v>
      </c>
      <c r="D10" s="3" t="s">
        <v>28</v>
      </c>
      <c r="E10" s="3" t="s">
        <v>28</v>
      </c>
      <c r="F10" s="3" t="s">
        <v>28</v>
      </c>
      <c r="G10" s="3" t="s">
        <v>28</v>
      </c>
      <c r="H10" s="3" t="s">
        <v>28</v>
      </c>
      <c r="I10" s="3" t="s">
        <v>28</v>
      </c>
    </row>
    <row r="11" spans="1:9" ht="22.5" customHeight="1">
      <c r="A11" s="12" t="s">
        <v>47</v>
      </c>
      <c r="B11" s="9">
        <v>620</v>
      </c>
      <c r="C11" s="9"/>
      <c r="D11" s="3"/>
      <c r="E11" s="3" t="s">
        <v>28</v>
      </c>
      <c r="F11" s="3"/>
      <c r="G11" s="3"/>
      <c r="H11" s="3" t="s">
        <v>28</v>
      </c>
      <c r="I11" s="3"/>
    </row>
    <row r="12" spans="1:9" ht="12.75">
      <c r="A12" s="12" t="s">
        <v>46</v>
      </c>
      <c r="B12" s="9">
        <v>630</v>
      </c>
      <c r="C12" s="9"/>
      <c r="D12" s="3" t="s">
        <v>28</v>
      </c>
      <c r="E12" s="3" t="s">
        <v>28</v>
      </c>
      <c r="F12" s="3" t="s">
        <v>28</v>
      </c>
      <c r="G12" s="3" t="s">
        <v>28</v>
      </c>
      <c r="H12" s="3" t="s">
        <v>28</v>
      </c>
      <c r="I12" s="3" t="s">
        <v>28</v>
      </c>
    </row>
    <row r="13" spans="1:9" ht="14.25" customHeight="1">
      <c r="A13" s="12" t="s">
        <v>48</v>
      </c>
      <c r="B13" s="9">
        <v>700</v>
      </c>
      <c r="C13" s="9" t="s">
        <v>28</v>
      </c>
      <c r="D13" s="3" t="s">
        <v>28</v>
      </c>
      <c r="E13" s="3" t="s">
        <v>27</v>
      </c>
      <c r="F13" s="3" t="s">
        <v>28</v>
      </c>
      <c r="G13" s="3" t="s">
        <v>28</v>
      </c>
      <c r="H13" s="3" t="s">
        <v>28</v>
      </c>
      <c r="I13" s="3"/>
    </row>
    <row r="14" spans="1:9" ht="15" customHeight="1">
      <c r="A14" s="12" t="s">
        <v>49</v>
      </c>
      <c r="B14" s="9">
        <v>710</v>
      </c>
      <c r="C14" s="9" t="s">
        <v>28</v>
      </c>
      <c r="D14" s="3" t="s">
        <v>28</v>
      </c>
      <c r="E14" s="3" t="s">
        <v>27</v>
      </c>
      <c r="F14" s="3" t="s">
        <v>28</v>
      </c>
      <c r="G14" s="3" t="s">
        <v>28</v>
      </c>
      <c r="H14" s="3" t="s">
        <v>28</v>
      </c>
      <c r="I14" s="3" t="s">
        <v>27</v>
      </c>
    </row>
    <row r="15" spans="1:9" ht="14.25" customHeight="1">
      <c r="A15" s="12" t="s">
        <v>50</v>
      </c>
      <c r="B15" s="9">
        <v>720</v>
      </c>
      <c r="C15" s="9" t="s">
        <v>28</v>
      </c>
      <c r="D15" s="3" t="s">
        <v>28</v>
      </c>
      <c r="E15" s="3" t="s">
        <v>27</v>
      </c>
      <c r="F15" s="3" t="s">
        <v>28</v>
      </c>
      <c r="G15" s="3" t="s">
        <v>28</v>
      </c>
      <c r="H15" s="3" t="s">
        <v>28</v>
      </c>
      <c r="I15" s="3" t="s">
        <v>27</v>
      </c>
    </row>
    <row r="16" spans="1:9" ht="23.25" customHeight="1">
      <c r="A16" s="12" t="s">
        <v>63</v>
      </c>
      <c r="B16" s="9">
        <v>800</v>
      </c>
      <c r="C16" s="9" t="s">
        <v>27</v>
      </c>
      <c r="D16" s="3" t="s">
        <v>27</v>
      </c>
      <c r="E16" s="3">
        <f>SUM(E17)</f>
        <v>5279765.409999999</v>
      </c>
      <c r="F16" s="3" t="s">
        <v>28</v>
      </c>
      <c r="G16" s="3" t="s">
        <v>40</v>
      </c>
      <c r="H16" s="3">
        <f>SUM(H17)</f>
        <v>5279765.409999999</v>
      </c>
      <c r="I16" s="3" t="s">
        <v>27</v>
      </c>
    </row>
    <row r="17" spans="1:9" ht="36.75" customHeight="1">
      <c r="A17" s="12" t="s">
        <v>51</v>
      </c>
      <c r="B17" s="9">
        <v>810</v>
      </c>
      <c r="C17" s="3"/>
      <c r="D17" s="3"/>
      <c r="E17" s="3">
        <f>SUM(E18+E19)</f>
        <v>5279765.409999999</v>
      </c>
      <c r="F17" s="3"/>
      <c r="G17" s="3"/>
      <c r="H17" s="3">
        <f>SUM(E17)</f>
        <v>5279765.409999999</v>
      </c>
      <c r="I17" s="3"/>
    </row>
    <row r="18" spans="1:9" ht="27.75" customHeight="1">
      <c r="A18" s="12" t="s">
        <v>64</v>
      </c>
      <c r="B18" s="9">
        <v>811</v>
      </c>
      <c r="C18" s="9" t="s">
        <v>27</v>
      </c>
      <c r="D18" s="3" t="s">
        <v>27</v>
      </c>
      <c r="E18" s="3">
        <f>SUM(A1-Лист1!E16)</f>
        <v>0</v>
      </c>
      <c r="F18" s="3" t="s">
        <v>28</v>
      </c>
      <c r="G18" s="3" t="s">
        <v>27</v>
      </c>
      <c r="H18" s="3">
        <f>SUM(E18)</f>
        <v>0</v>
      </c>
      <c r="I18" s="3" t="s">
        <v>27</v>
      </c>
    </row>
    <row r="19" spans="1:9" ht="12" customHeight="1">
      <c r="A19" s="12" t="s">
        <v>52</v>
      </c>
      <c r="B19" s="9">
        <v>812</v>
      </c>
      <c r="C19" s="9" t="s">
        <v>27</v>
      </c>
      <c r="D19" s="3" t="s">
        <v>27</v>
      </c>
      <c r="E19" s="15">
        <f>SUM(Лист2!F7)</f>
        <v>5279765.409999999</v>
      </c>
      <c r="F19" s="3" t="s">
        <v>28</v>
      </c>
      <c r="G19" s="3" t="s">
        <v>27</v>
      </c>
      <c r="H19" s="3">
        <f>SUM(E19)</f>
        <v>5279765.409999999</v>
      </c>
      <c r="I19" s="3" t="s">
        <v>27</v>
      </c>
    </row>
    <row r="20" spans="1:9" ht="24.75" customHeight="1">
      <c r="A20" s="12" t="s">
        <v>53</v>
      </c>
      <c r="B20" s="9">
        <v>820</v>
      </c>
      <c r="C20" s="9"/>
      <c r="D20" s="3"/>
      <c r="E20" s="3"/>
      <c r="F20" s="3"/>
      <c r="G20" s="3"/>
      <c r="H20" s="3"/>
      <c r="I20" s="3"/>
    </row>
    <row r="21" spans="1:9" ht="24">
      <c r="A21" s="12" t="s">
        <v>54</v>
      </c>
      <c r="B21" s="9">
        <v>821</v>
      </c>
      <c r="C21" s="9" t="s">
        <v>27</v>
      </c>
      <c r="D21" s="3" t="s">
        <v>27</v>
      </c>
      <c r="E21" s="3" t="s">
        <v>27</v>
      </c>
      <c r="F21" s="3" t="s">
        <v>28</v>
      </c>
      <c r="G21" s="3" t="s">
        <v>28</v>
      </c>
      <c r="H21" s="3" t="s">
        <v>28</v>
      </c>
      <c r="I21" s="3" t="s">
        <v>27</v>
      </c>
    </row>
    <row r="22" spans="1:9" ht="25.5" customHeight="1">
      <c r="A22" s="12" t="s">
        <v>65</v>
      </c>
      <c r="B22" s="9">
        <v>822</v>
      </c>
      <c r="C22" s="9"/>
      <c r="D22" s="3"/>
      <c r="E22" s="3"/>
      <c r="F22" s="3"/>
      <c r="G22" s="3"/>
      <c r="H22" s="3"/>
      <c r="I22" s="3"/>
    </row>
    <row r="23" spans="1:9" ht="12.75">
      <c r="A23" s="60"/>
      <c r="B23" s="60"/>
      <c r="C23" s="61"/>
      <c r="D23" s="61"/>
      <c r="E23" s="60"/>
      <c r="F23" s="60"/>
      <c r="G23" s="61"/>
      <c r="H23" s="58"/>
      <c r="I23" s="58"/>
    </row>
    <row r="24" spans="1:9" ht="22.5" customHeight="1">
      <c r="A24" s="56" t="s">
        <v>55</v>
      </c>
      <c r="B24" s="56"/>
      <c r="C24" s="56" t="s">
        <v>153</v>
      </c>
      <c r="D24" s="56"/>
      <c r="E24" s="56" t="s">
        <v>56</v>
      </c>
      <c r="F24" s="56"/>
      <c r="G24" s="62"/>
      <c r="H24" s="59"/>
      <c r="I24" s="59"/>
    </row>
    <row r="25" spans="1:9" ht="22.5" customHeight="1">
      <c r="A25" s="56" t="s">
        <v>57</v>
      </c>
      <c r="B25" s="56"/>
      <c r="C25" s="56"/>
      <c r="D25" s="56"/>
      <c r="E25" s="56" t="s">
        <v>58</v>
      </c>
      <c r="F25" s="56"/>
      <c r="G25" s="56"/>
      <c r="H25" s="56"/>
      <c r="I25" s="56"/>
    </row>
    <row r="26" spans="1:9" ht="22.5" customHeight="1">
      <c r="A26" s="17"/>
      <c r="B26" s="17"/>
      <c r="C26" s="17"/>
      <c r="D26" s="18"/>
      <c r="E26" s="18"/>
      <c r="F26" s="56" t="s">
        <v>59</v>
      </c>
      <c r="G26" s="56"/>
      <c r="H26" s="56"/>
      <c r="I26" s="56"/>
    </row>
    <row r="27" spans="1:9" ht="21" customHeight="1">
      <c r="A27" s="56" t="s">
        <v>139</v>
      </c>
      <c r="B27" s="56"/>
      <c r="C27" s="56"/>
      <c r="D27" s="18"/>
      <c r="E27" s="18"/>
      <c r="F27" s="18"/>
      <c r="G27" s="18"/>
      <c r="H27" s="18"/>
      <c r="I27" s="18"/>
    </row>
    <row r="28" spans="1:9" ht="22.5" customHeight="1">
      <c r="A28" s="56" t="s">
        <v>60</v>
      </c>
      <c r="B28" s="56"/>
      <c r="C28" s="56"/>
      <c r="D28" s="56" t="s">
        <v>61</v>
      </c>
      <c r="E28" s="56"/>
      <c r="F28" s="56"/>
      <c r="G28" s="56"/>
      <c r="H28" s="56"/>
      <c r="I28" s="56"/>
    </row>
    <row r="29" spans="1:9" ht="12.75">
      <c r="A29" s="17"/>
      <c r="B29" s="17"/>
      <c r="C29" s="17"/>
      <c r="D29" s="56"/>
      <c r="E29" s="56"/>
      <c r="F29" s="56"/>
      <c r="G29" s="56"/>
      <c r="H29" s="56"/>
      <c r="I29" s="56"/>
    </row>
    <row r="30" spans="1:9" ht="12.75">
      <c r="A30" s="56"/>
      <c r="B30" s="56"/>
      <c r="C30" s="56"/>
      <c r="D30" s="56" t="s">
        <v>140</v>
      </c>
      <c r="E30" s="56"/>
      <c r="F30" s="56"/>
      <c r="G30" s="56"/>
      <c r="H30" s="56"/>
      <c r="I30" s="56"/>
    </row>
    <row r="31" spans="1:9" ht="12.75">
      <c r="A31" s="55" t="s">
        <v>138</v>
      </c>
      <c r="B31" s="55"/>
      <c r="C31" s="55"/>
      <c r="D31" s="56"/>
      <c r="E31" s="56"/>
      <c r="F31" s="56"/>
      <c r="G31" s="56"/>
      <c r="H31" s="56"/>
      <c r="I31" s="56"/>
    </row>
    <row r="32" spans="1:9" ht="12.75">
      <c r="A32" s="19"/>
      <c r="B32" s="19"/>
      <c r="C32" s="19"/>
      <c r="D32" s="56" t="s">
        <v>62</v>
      </c>
      <c r="E32" s="56"/>
      <c r="F32" s="56"/>
      <c r="G32" s="56"/>
      <c r="H32" s="56"/>
      <c r="I32" s="56"/>
    </row>
    <row r="33" ht="12.75">
      <c r="A33" s="1"/>
    </row>
  </sheetData>
  <mergeCells count="26">
    <mergeCell ref="I4:I5"/>
    <mergeCell ref="D2:H2"/>
    <mergeCell ref="C24:D24"/>
    <mergeCell ref="A4:A5"/>
    <mergeCell ref="B4:B5"/>
    <mergeCell ref="E4:H4"/>
    <mergeCell ref="A25:D25"/>
    <mergeCell ref="E25:I25"/>
    <mergeCell ref="F26:I26"/>
    <mergeCell ref="E23:F23"/>
    <mergeCell ref="E24:F24"/>
    <mergeCell ref="G23:G24"/>
    <mergeCell ref="H23:H24"/>
    <mergeCell ref="A23:B23"/>
    <mergeCell ref="A24:B24"/>
    <mergeCell ref="C23:D23"/>
    <mergeCell ref="A31:C31"/>
    <mergeCell ref="D30:I31"/>
    <mergeCell ref="D32:I32"/>
    <mergeCell ref="C4:C5"/>
    <mergeCell ref="D4:D5"/>
    <mergeCell ref="A27:C27"/>
    <mergeCell ref="A28:C28"/>
    <mergeCell ref="D28:I29"/>
    <mergeCell ref="A30:C30"/>
    <mergeCell ref="I23:I24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2013-02-13T10:24:16Z</cp:lastPrinted>
  <dcterms:created xsi:type="dcterms:W3CDTF">2012-02-15T09:33:29Z</dcterms:created>
  <dcterms:modified xsi:type="dcterms:W3CDTF">2013-02-15T11:46:04Z</dcterms:modified>
  <cp:category/>
  <cp:version/>
  <cp:contentType/>
  <cp:contentStatus/>
</cp:coreProperties>
</file>